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4340" windowHeight="8475" activeTab="0"/>
  </bookViews>
  <sheets>
    <sheet name="BES 2019 MIN" sheetId="1" r:id="rId1"/>
  </sheets>
  <definedNames>
    <definedName name="_xlnm.Print_Area" localSheetId="0">'BES 2019 MIN'!$A$1:$C$117</definedName>
  </definedNames>
  <calcPr calcMode="manual" fullCalcOnLoad="1"/>
</workbook>
</file>

<file path=xl/sharedStrings.xml><?xml version="1.0" encoding="utf-8"?>
<sst xmlns="http://schemas.openxmlformats.org/spreadsheetml/2006/main" count="110" uniqueCount="110">
  <si>
    <t>Prospetto di cui all'art. 8, comma 1, DL 66/2014 - enti SSN</t>
  </si>
  <si>
    <t>Schema di Bilancio</t>
  </si>
  <si>
    <t>A) VALORE DELLA PRODUZIONE</t>
  </si>
  <si>
    <t>1) Contributi in c/esercizio -</t>
  </si>
  <si>
    <t>a) Contributi in c/esercizio - da Regione o Provincia Autonoma per quota F.S. regionale</t>
  </si>
  <si>
    <t>b) Contributi in c/esercizio - extra fondo -</t>
  </si>
  <si>
    <t>1) Contributi da Regione o Prov. Aut. (extra fondo) - vincolati</t>
  </si>
  <si>
    <t>2) Contributi da Regione o Prov. Aut. (extra fondo) - Risorse aggiuntive da bilancio a titolo di copertura LEA</t>
  </si>
  <si>
    <t>3) Contributi da Regione o Prov. Aut. (extra fondo) - Risorse aggiuntive da bilancio a titolo di copertura extra LEA</t>
  </si>
  <si>
    <t>4) Contributi da Regione o Prov. Aut. (extra fondo) - altro</t>
  </si>
  <si>
    <t>5) Contributi da aziende sanitarie pubbliche (extra fondo)</t>
  </si>
  <si>
    <t>6) Contributi da altri soggetti pubblici</t>
  </si>
  <si>
    <t>c) Contributi in c/esercizio - per ricerca -</t>
  </si>
  <si>
    <t>1) da Ministero della Salute per ricerca corrente</t>
  </si>
  <si>
    <t>2) da Ministero della Salute per ricerca finalizzata</t>
  </si>
  <si>
    <t>3) da Regione e altri soggetti pubblici</t>
  </si>
  <si>
    <t>4) da privati</t>
  </si>
  <si>
    <t>d) Contributi in c/esercizio - da privati</t>
  </si>
  <si>
    <t>2) Rettifica contributi c/esercizio per destinazione ad investimenti</t>
  </si>
  <si>
    <t>3) Utilizzo fondi per quote inutilizzate contributi vincolati di esercizi precedenti</t>
  </si>
  <si>
    <t>4) Ricavi per prestazioni sanitarie e sociosanitarie a rilevanza sanitaria -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</si>
  <si>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</si>
  <si>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</si>
  <si>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</si>
  <si>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>5) Concorsi, recuperi e rimborsi</t>
  </si>
  <si>
    <t>6) Compartecipazione alla spesa per prestazioni sanitarie (Ticket)</t>
  </si>
  <si>
    <t>7) Quota contributi in c/capitale imputata nell'esercizio</t>
  </si>
  <si>
    <t>8) Incrementi delle immobilizzazioni per lavori interni</t>
  </si>
  <si>
    <t>9) Altri ricavi e proventi</t>
  </si>
  <si>
    <t>Totale A)</t>
  </si>
  <si>
    <t>B) COSTI DELLA PRODUZIONE</t>
  </si>
  <si>
    <t>1) Acquisti di beni -</t>
  </si>
  <si>
    <t>a) Acquisti di beni sanitari</t>
  </si>
  <si>
    <t>b) Acquisti di beni non sanitari</t>
  </si>
  <si>
    <t>2) Acquisti di servizi sanitari -</t>
  </si>
  <si>
    <t>a) Acquisti di servizi sanitari - Medicina di base</t>
  </si>
  <si>
    <t>b) Acquisti di servizi sanitari - Farmaceutica</t>
  </si>
  <si>
    <t>c) Acquisti di servizi sanitari per assitenza specialistica ambulatoriale</t>
  </si>
  <si>
    <t>d) Acquisti di servizi sanitari per assistenza riabilitativa</t>
  </si>
  <si>
    <t>e) Acquisti di servizi sanitari per assistenza integrativa</t>
  </si>
  <si>
    <t>f) Acquisti di servizi sanitari per assistenza protesica</t>
  </si>
  <si>
    <t>g) Acquisti di servizi sanitari per assistenza ospedaliera</t>
  </si>
  <si>
    <t>h) Acquisti prestazioni di psichiatrica residenziale e semiresidenziale</t>
  </si>
  <si>
    <t>i) Acquisti prestazioni di distribuzione farmaci File F</t>
  </si>
  <si>
    <t>j) Acquisti prestazioni termali in convenzione</t>
  </si>
  <si>
    <t>k) Acquisti prestazioni di trasporto sanitario</t>
  </si>
  <si>
    <t>l) Acquisti prestazioni socio-sanitarie a rilevanza sanitaria</t>
  </si>
  <si>
    <t>m) Compartecipazione al personale per att. Libero-prof. (intramoenia)</t>
  </si>
  <si>
    <t>n) Rimborsi Assegni e contributi sanitari</t>
  </si>
  <si>
    <t>o) Consulenze, collaborazioni, interinale, altre prestazioni di lavoro sanitarie e sociosanitarie</t>
  </si>
  <si>
    <t>p) Altri servizi sanitari e sociosanitari a rilevanza sanitaria</t>
  </si>
  <si>
    <t>q) Costi per differenziale Tariffe TUC</t>
  </si>
  <si>
    <t>3) Acquisti di servizi non sanitari -</t>
  </si>
  <si>
    <t>a) Servizi non sanitari</t>
  </si>
  <si>
    <t>b) Consulenze, collaborazioni, interinale, altre prestazioni di lavoro non sanitarie</t>
  </si>
  <si>
    <t>c) Formazione</t>
  </si>
  <si>
    <t>4) Manutenzione e riparazione</t>
  </si>
  <si>
    <t>5) Godimento di beni di terzi</t>
  </si>
  <si>
    <t>6) Costi del personale -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</si>
  <si>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</si>
  <si>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</si>
  <si>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</si>
  <si>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</si>
  <si>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</si>
  <si>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7) Oneri diversi di gestione</t>
  </si>
  <si>
    <t>8) Ammortamenti -</t>
  </si>
  <si>
    <t>a) Ammortamenti immobilizzazioni immateriali</t>
  </si>
  <si>
    <t>b) Ammortamenti dei fabbricati</t>
  </si>
  <si>
    <t>c) Ammortamenti delle altre immobilizzazioni materiali</t>
  </si>
  <si>
    <t>9) Svalutazione delle immobilizzazioni e dei crediti</t>
  </si>
  <si>
    <t>10) Variazione delle rimanenze -</t>
  </si>
  <si>
    <t>a) Variazione delle rimanenze sanitarie</t>
  </si>
  <si>
    <t>b) Variazione delle rimanenze non sanitarie</t>
  </si>
  <si>
    <t>11) Accantonamenti -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</si>
  <si>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</si>
  <si>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</si>
  <si>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</si>
  <si>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</si>
  <si>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</si>
  <si>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DIFF. TRA VALORE E COSTI DELLA PRODUZIONE (A-B)</t>
  </si>
  <si>
    <t>C) PROVENTI E ONERI FINANZIARI</t>
  </si>
  <si>
    <t>1) Interessi attivi ed altri proventi finanziari</t>
  </si>
  <si>
    <t>2) Interessi passivi ed altri oneri finanziari</t>
  </si>
  <si>
    <t>Totale C)</t>
  </si>
  <si>
    <t>D) RETTIFICHE DI VALORE DI ATTIVITA' FINANZIARIE</t>
  </si>
  <si>
    <t>1) Rivalutazioni</t>
  </si>
  <si>
    <t>2) Svalutazioni</t>
  </si>
  <si>
    <t>Totale D)</t>
  </si>
  <si>
    <t>E) PROVENTI E ONERI STRAORDINARI</t>
  </si>
  <si>
    <t>1) Proventi straordinari -</t>
  </si>
  <si>
    <t>a) Plusvalenze</t>
  </si>
  <si>
    <t>b) Altri proventi straordinari</t>
  </si>
  <si>
    <t>2) Oneri straordinari -</t>
  </si>
  <si>
    <t>a) Minusvalenze</t>
  </si>
  <si>
    <t>b) Altri oneri straordinari</t>
  </si>
  <si>
    <t>Totale E)</t>
  </si>
  <si>
    <t>RISULTATO PRIMA DELLE IMPOSTE (A-B+C+D+E)</t>
  </si>
  <si>
    <t>Y) IMPOSTE SUL REDDITO DELL'ESERCIZIO</t>
  </si>
  <si>
    <t>1) IRAP -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</si>
  <si>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</si>
  <si>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</si>
  <si>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</si>
  <si>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commerciali</t>
  </si>
  <si>
    <t>2) IRES</t>
  </si>
  <si>
    <t>3) Accantonamento a fondo imposte (accertamenti, condoni, ecc.)</t>
  </si>
  <si>
    <t>Totale Y)</t>
  </si>
  <si>
    <t>UTILE (PERDITA) DELL'ESERCIZIO</t>
  </si>
  <si>
    <t>ASST Grande Ospedale Metropolitano Niguarda</t>
  </si>
  <si>
    <t>CONTO ECONOMICO - CONSUNTIVO</t>
  </si>
  <si>
    <t>2019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</si>
</sst>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;\(#,##0\)"/>
    <numFmt numFmtId="168" formatCode="_-* #,##0.0_-;\-* #,##0.0_-;_-* &quot;-&quot;??_-;_-@_-"/>
    <numFmt numFmtId="169" formatCode="_-* #,##0_-;\-* #,##0_-;_-* &quot;-&quot;??_-;_-@_-"/>
  </numFmts>
  <fonts count="48">
    <font>
      <sz val="10"/>
      <name val="Arial"/>
      <family val="0"/>
    </font>
    <font>
      <sz val="12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i/>
      <sz val="10"/>
      <name val="Tahoma"/>
      <family val="2"/>
    </font>
    <font>
      <i/>
      <sz val="10"/>
      <name val="Arial"/>
      <family val="2"/>
    </font>
    <font>
      <b/>
      <i/>
      <sz val="10"/>
      <name val="Tahoma"/>
      <family val="2"/>
    </font>
    <font>
      <b/>
      <sz val="11"/>
      <name val="Tahoma"/>
      <family val="2"/>
    </font>
    <font>
      <u val="single"/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33" borderId="10" xfId="51" applyFont="1" applyFill="1" applyBorder="1" applyAlignment="1" applyProtection="1">
      <alignment horizontal="center" vertical="center" wrapText="1"/>
      <protection/>
    </xf>
    <xf numFmtId="0" fontId="5" fillId="0" borderId="11" xfId="51" applyFont="1" applyFill="1" applyBorder="1" applyAlignment="1" applyProtection="1">
      <alignment vertical="center" wrapText="1"/>
      <protection/>
    </xf>
    <xf numFmtId="0" fontId="5" fillId="0" borderId="12" xfId="51" applyFont="1" applyFill="1" applyBorder="1" applyAlignment="1" applyProtection="1">
      <alignment horizontal="left" vertical="center" wrapText="1" indent="3"/>
      <protection/>
    </xf>
    <xf numFmtId="0" fontId="7" fillId="0" borderId="12" xfId="51" applyFont="1" applyFill="1" applyBorder="1" applyAlignment="1" applyProtection="1">
      <alignment horizontal="left" vertical="center" wrapText="1" indent="5"/>
      <protection/>
    </xf>
    <xf numFmtId="0" fontId="8" fillId="0" borderId="12" xfId="51" applyFont="1" applyFill="1" applyBorder="1" applyAlignment="1" applyProtection="1">
      <alignment horizontal="left" vertical="center" wrapText="1" indent="7"/>
      <protection/>
    </xf>
    <xf numFmtId="0" fontId="7" fillId="33" borderId="12" xfId="51" applyFont="1" applyFill="1" applyBorder="1" applyAlignment="1" applyProtection="1">
      <alignment horizontal="left" vertical="center" wrapText="1" indent="5"/>
      <protection/>
    </xf>
    <xf numFmtId="0" fontId="5" fillId="33" borderId="12" xfId="51" applyFont="1" applyFill="1" applyBorder="1" applyAlignment="1" applyProtection="1">
      <alignment horizontal="left" vertical="center" wrapText="1" indent="3"/>
      <protection/>
    </xf>
    <xf numFmtId="0" fontId="10" fillId="34" borderId="12" xfId="51" applyFont="1" applyFill="1" applyBorder="1" applyAlignment="1" applyProtection="1">
      <alignment horizontal="left" vertical="center" wrapText="1" indent="1"/>
      <protection/>
    </xf>
    <xf numFmtId="166" fontId="0" fillId="0" borderId="0" xfId="0" applyNumberFormat="1" applyAlignment="1">
      <alignment/>
    </xf>
    <xf numFmtId="0" fontId="10" fillId="0" borderId="12" xfId="51" applyFont="1" applyFill="1" applyBorder="1" applyAlignment="1" applyProtection="1">
      <alignment horizontal="left" vertical="center" wrapText="1" indent="1"/>
      <protection/>
    </xf>
    <xf numFmtId="0" fontId="7" fillId="33" borderId="13" xfId="51" applyFont="1" applyFill="1" applyBorder="1" applyAlignment="1" applyProtection="1">
      <alignment horizontal="left" vertical="center" wrapText="1" indent="3"/>
      <protection/>
    </xf>
    <xf numFmtId="0" fontId="12" fillId="34" borderId="14" xfId="51" applyFont="1" applyFill="1" applyBorder="1" applyAlignment="1" applyProtection="1">
      <alignment horizontal="left" vertical="center" wrapText="1"/>
      <protection/>
    </xf>
    <xf numFmtId="0" fontId="7" fillId="33" borderId="11" xfId="51" applyFont="1" applyFill="1" applyBorder="1" applyAlignment="1" applyProtection="1">
      <alignment horizontal="left" vertical="center" wrapText="1" indent="3"/>
      <protection/>
    </xf>
    <xf numFmtId="0" fontId="10" fillId="33" borderId="11" xfId="51" applyFont="1" applyFill="1" applyBorder="1" applyAlignment="1" applyProtection="1">
      <alignment horizontal="left" vertical="center" wrapText="1" indent="1"/>
      <protection/>
    </xf>
    <xf numFmtId="0" fontId="0" fillId="0" borderId="0" xfId="0" applyAlignment="1" quotePrefix="1">
      <alignment/>
    </xf>
    <xf numFmtId="0" fontId="4" fillId="0" borderId="0" xfId="0" applyFont="1" applyAlignment="1">
      <alignment horizontal="right"/>
    </xf>
    <xf numFmtId="166" fontId="5" fillId="0" borderId="15" xfId="49" applyNumberFormat="1" applyFont="1" applyFill="1" applyBorder="1" applyAlignment="1" applyProtection="1">
      <alignment horizontal="right" vertical="center"/>
      <protection/>
    </xf>
    <xf numFmtId="3" fontId="6" fillId="0" borderId="16" xfId="48" applyNumberFormat="1" applyFont="1" applyFill="1" applyBorder="1" applyAlignment="1">
      <alignment horizontal="right" vertical="center"/>
    </xf>
    <xf numFmtId="3" fontId="0" fillId="0" borderId="10" xfId="49" applyNumberFormat="1" applyFont="1" applyFill="1" applyBorder="1" applyAlignment="1" applyProtection="1">
      <alignment horizontal="right" vertical="center"/>
      <protection/>
    </xf>
    <xf numFmtId="3" fontId="9" fillId="0" borderId="10" xfId="49" applyNumberFormat="1" applyFont="1" applyFill="1" applyBorder="1" applyAlignment="1" applyProtection="1">
      <alignment horizontal="right" vertical="center"/>
      <protection/>
    </xf>
    <xf numFmtId="3" fontId="6" fillId="0" borderId="10" xfId="49" applyNumberFormat="1" applyFont="1" applyFill="1" applyBorder="1" applyAlignment="1" applyProtection="1">
      <alignment horizontal="right" vertical="center"/>
      <protection/>
    </xf>
    <xf numFmtId="3" fontId="6" fillId="34" borderId="10" xfId="49" applyNumberFormat="1" applyFont="1" applyFill="1" applyBorder="1" applyAlignment="1" applyProtection="1">
      <alignment horizontal="right" vertical="center"/>
      <protection/>
    </xf>
    <xf numFmtId="3" fontId="11" fillId="0" borderId="17" xfId="49" applyNumberFormat="1" applyFont="1" applyFill="1" applyBorder="1" applyAlignment="1" applyProtection="1">
      <alignment horizontal="right" vertical="center"/>
      <protection/>
    </xf>
    <xf numFmtId="3" fontId="6" fillId="34" borderId="18" xfId="49" applyNumberFormat="1" applyFont="1" applyFill="1" applyBorder="1" applyAlignment="1" applyProtection="1">
      <alignment horizontal="right" vertical="center"/>
      <protection/>
    </xf>
    <xf numFmtId="3" fontId="11" fillId="0" borderId="15" xfId="49" applyNumberFormat="1" applyFont="1" applyFill="1" applyBorder="1" applyAlignment="1" applyProtection="1">
      <alignment horizontal="right" vertical="center"/>
      <protection/>
    </xf>
    <xf numFmtId="3" fontId="11" fillId="0" borderId="10" xfId="49" applyNumberFormat="1" applyFont="1" applyFill="1" applyBorder="1" applyAlignment="1" applyProtection="1">
      <alignment horizontal="right" vertical="center"/>
      <protection/>
    </xf>
    <xf numFmtId="3" fontId="11" fillId="33" borderId="10" xfId="49" applyNumberFormat="1" applyFont="1" applyFill="1" applyBorder="1" applyAlignment="1" applyProtection="1">
      <alignment horizontal="right" vertical="center"/>
      <protection/>
    </xf>
    <xf numFmtId="3" fontId="6" fillId="0" borderId="0" xfId="49" applyNumberFormat="1" applyFont="1" applyFill="1" applyBorder="1" applyAlignment="1" applyProtection="1">
      <alignment horizontal="right" vertical="center"/>
      <protection/>
    </xf>
    <xf numFmtId="166" fontId="6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9" fontId="5" fillId="33" borderId="10" xfId="47" applyNumberFormat="1" applyFont="1" applyFill="1" applyBorder="1" applyAlignment="1" applyProtection="1">
      <alignment horizontal="right" vertical="center"/>
      <protection/>
    </xf>
    <xf numFmtId="0" fontId="5" fillId="0" borderId="12" xfId="51" applyFont="1" applyFill="1" applyBorder="1" applyAlignment="1" applyProtection="1">
      <alignment horizontal="left" vertical="center" wrapText="1" indent="5"/>
      <protection/>
    </xf>
    <xf numFmtId="0" fontId="5" fillId="33" borderId="12" xfId="51" applyFont="1" applyFill="1" applyBorder="1" applyAlignment="1" applyProtection="1">
      <alignment horizontal="left" vertical="center" wrapText="1" indent="5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4" xfId="45"/>
    <cellStyle name="Migliaia [0] 4 2" xfId="46"/>
    <cellStyle name="Migliaia [0]_Mattone CE_Budget 2008 (v. 0.5 del 12.02.2008) 2" xfId="47"/>
    <cellStyle name="Migliaia 4" xfId="48"/>
    <cellStyle name="Migliaia_Mattone CE_Budget 2008 (v. 0.5 del 12.02.2008) 2" xfId="49"/>
    <cellStyle name="Neutrale" xfId="50"/>
    <cellStyle name="Normal_Sheet1 2" xfId="51"/>
    <cellStyle name="Normale 4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7"/>
  <sheetViews>
    <sheetView tabSelected="1" zoomScale="85" zoomScaleNormal="85" zoomScalePageLayoutView="0" workbookViewId="0" topLeftCell="A85">
      <selection activeCell="E105" sqref="E105"/>
    </sheetView>
  </sheetViews>
  <sheetFormatPr defaultColWidth="9.140625" defaultRowHeight="12.75"/>
  <cols>
    <col min="1" max="1" width="66.421875" style="0" customWidth="1"/>
    <col min="2" max="2" width="15.8515625" style="32" customWidth="1"/>
    <col min="3" max="3" width="1.7109375" style="0" customWidth="1"/>
    <col min="4" max="4" width="9.140625" style="0" customWidth="1"/>
  </cols>
  <sheetData>
    <row r="1" spans="1:2" ht="18.75">
      <c r="A1" s="36" t="s">
        <v>107</v>
      </c>
      <c r="B1" s="36"/>
    </row>
    <row r="2" spans="1:2" ht="23.25">
      <c r="A2" s="37" t="s">
        <v>0</v>
      </c>
      <c r="B2" s="37"/>
    </row>
    <row r="3" spans="1:2" ht="23.25">
      <c r="A3" s="1" t="s">
        <v>108</v>
      </c>
      <c r="B3" s="17"/>
    </row>
    <row r="4" spans="1:2" ht="12.75">
      <c r="A4" s="2" t="s">
        <v>1</v>
      </c>
      <c r="B4" s="33" t="s">
        <v>109</v>
      </c>
    </row>
    <row r="5" spans="1:2" ht="12.75">
      <c r="A5" s="3" t="s">
        <v>2</v>
      </c>
      <c r="B5" s="18"/>
    </row>
    <row r="6" spans="1:2" ht="12.75">
      <c r="A6" s="4" t="s">
        <v>3</v>
      </c>
      <c r="B6" s="19">
        <f>B7+B8+B15+B20</f>
        <v>223222227</v>
      </c>
    </row>
    <row r="7" spans="1:2" ht="25.5">
      <c r="A7" s="5" t="s">
        <v>4</v>
      </c>
      <c r="B7" s="20">
        <v>178276369</v>
      </c>
    </row>
    <row r="8" spans="1:2" ht="12.75">
      <c r="A8" s="5" t="s">
        <v>5</v>
      </c>
      <c r="B8" s="22">
        <f>SUM(B9:B14)</f>
        <v>40626175</v>
      </c>
    </row>
    <row r="9" spans="1:2" ht="12.75">
      <c r="A9" s="6" t="s">
        <v>6</v>
      </c>
      <c r="B9" s="21">
        <v>1342495</v>
      </c>
    </row>
    <row r="10" spans="1:2" ht="25.5">
      <c r="A10" s="6" t="s">
        <v>7</v>
      </c>
      <c r="B10" s="21"/>
    </row>
    <row r="11" spans="1:2" ht="25.5">
      <c r="A11" s="6" t="s">
        <v>8</v>
      </c>
      <c r="B11" s="21"/>
    </row>
    <row r="12" spans="1:2" ht="12.75">
      <c r="A12" s="6" t="s">
        <v>9</v>
      </c>
      <c r="B12" s="21"/>
    </row>
    <row r="13" spans="1:2" ht="12.75">
      <c r="A13" s="6" t="s">
        <v>10</v>
      </c>
      <c r="B13" s="20">
        <v>38944031</v>
      </c>
    </row>
    <row r="14" spans="1:2" ht="12.75">
      <c r="A14" s="6" t="s">
        <v>11</v>
      </c>
      <c r="B14" s="21">
        <v>339649</v>
      </c>
    </row>
    <row r="15" spans="1:2" ht="12.75">
      <c r="A15" s="34" t="s">
        <v>12</v>
      </c>
      <c r="B15" s="22">
        <v>0</v>
      </c>
    </row>
    <row r="16" spans="1:2" ht="12.75">
      <c r="A16" s="6" t="s">
        <v>13</v>
      </c>
      <c r="B16" s="21">
        <v>0</v>
      </c>
    </row>
    <row r="17" spans="1:2" ht="12.75">
      <c r="A17" s="6" t="s">
        <v>14</v>
      </c>
      <c r="B17" s="21">
        <v>0</v>
      </c>
    </row>
    <row r="18" spans="1:2" ht="12.75">
      <c r="A18" s="6" t="s">
        <v>15</v>
      </c>
      <c r="B18" s="21">
        <v>0</v>
      </c>
    </row>
    <row r="19" spans="1:2" ht="12.75">
      <c r="A19" s="6" t="s">
        <v>16</v>
      </c>
      <c r="B19" s="21">
        <v>0</v>
      </c>
    </row>
    <row r="20" spans="1:2" ht="12.75">
      <c r="A20" s="35" t="s">
        <v>17</v>
      </c>
      <c r="B20" s="22">
        <v>4319683</v>
      </c>
    </row>
    <row r="21" spans="1:2" ht="25.5">
      <c r="A21" s="8" t="s">
        <v>18</v>
      </c>
      <c r="B21" s="22">
        <v>38888</v>
      </c>
    </row>
    <row r="22" spans="1:2" ht="25.5">
      <c r="A22" s="8" t="s">
        <v>19</v>
      </c>
      <c r="B22" s="22">
        <v>2152332</v>
      </c>
    </row>
    <row r="23" spans="1:2" ht="25.5">
      <c r="A23" s="8" t="s">
        <v>20</v>
      </c>
      <c r="B23" s="22">
        <f>B24+B25+B26</f>
        <v>367795229</v>
      </c>
    </row>
    <row r="24" spans="1:2" ht="25.5">
      <c r="A24" s="7" t="s">
        <v>21</v>
      </c>
      <c r="B24" s="20">
        <v>341606231</v>
      </c>
    </row>
    <row r="25" spans="1:2" ht="12.75">
      <c r="A25" s="7" t="s">
        <v>22</v>
      </c>
      <c r="B25" s="20">
        <v>14538111</v>
      </c>
    </row>
    <row r="26" spans="1:2" ht="12.75">
      <c r="A26" s="5" t="s">
        <v>23</v>
      </c>
      <c r="B26" s="20">
        <v>11650887</v>
      </c>
    </row>
    <row r="27" spans="1:2" ht="12.75">
      <c r="A27" s="4" t="s">
        <v>24</v>
      </c>
      <c r="B27" s="22">
        <v>9762576</v>
      </c>
    </row>
    <row r="28" spans="1:2" ht="25.5">
      <c r="A28" s="4" t="s">
        <v>25</v>
      </c>
      <c r="B28" s="22">
        <v>5849557</v>
      </c>
    </row>
    <row r="29" spans="1:2" ht="12.75">
      <c r="A29" s="4" t="s">
        <v>26</v>
      </c>
      <c r="B29" s="22">
        <v>29621989</v>
      </c>
    </row>
    <row r="30" spans="1:2" ht="12.75">
      <c r="A30" s="4" t="s">
        <v>27</v>
      </c>
      <c r="B30" s="22"/>
    </row>
    <row r="31" spans="1:2" ht="12.75">
      <c r="A31" s="4" t="s">
        <v>28</v>
      </c>
      <c r="B31" s="22">
        <v>6071255</v>
      </c>
    </row>
    <row r="32" spans="1:3" ht="12.75">
      <c r="A32" s="9" t="s">
        <v>29</v>
      </c>
      <c r="B32" s="23">
        <f>B6+B22+B23+B27+B28+B29+B31-B21</f>
        <v>644436277</v>
      </c>
      <c r="C32" s="10"/>
    </row>
    <row r="33" spans="1:2" ht="12.75">
      <c r="A33" s="11"/>
      <c r="B33" s="22"/>
    </row>
    <row r="34" spans="1:2" ht="12.75">
      <c r="A34" s="3" t="s">
        <v>30</v>
      </c>
      <c r="B34" s="22"/>
    </row>
    <row r="35" spans="1:2" ht="12.75">
      <c r="A35" s="4" t="s">
        <v>31</v>
      </c>
      <c r="B35" s="22">
        <f>SUM(B36:B37)</f>
        <v>171886077</v>
      </c>
    </row>
    <row r="36" spans="1:2" ht="12.75">
      <c r="A36" s="5" t="s">
        <v>32</v>
      </c>
      <c r="B36" s="20">
        <v>164556200</v>
      </c>
    </row>
    <row r="37" spans="1:2" ht="12.75">
      <c r="A37" s="7" t="s">
        <v>33</v>
      </c>
      <c r="B37" s="20">
        <v>7329877</v>
      </c>
    </row>
    <row r="38" spans="1:2" ht="12.75">
      <c r="A38" s="8" t="s">
        <v>34</v>
      </c>
      <c r="B38" s="22">
        <f>SUM(B39:B55)</f>
        <v>73121356</v>
      </c>
    </row>
    <row r="39" spans="1:2" ht="12.75">
      <c r="A39" s="7" t="s">
        <v>35</v>
      </c>
      <c r="B39" s="20"/>
    </row>
    <row r="40" spans="1:2" ht="12.75">
      <c r="A40" s="7" t="s">
        <v>36</v>
      </c>
      <c r="B40" s="20"/>
    </row>
    <row r="41" spans="1:2" ht="25.5">
      <c r="A41" s="7" t="s">
        <v>37</v>
      </c>
      <c r="B41" s="20">
        <v>987605</v>
      </c>
    </row>
    <row r="42" spans="1:2" ht="12.75">
      <c r="A42" s="7" t="s">
        <v>38</v>
      </c>
      <c r="B42" s="20"/>
    </row>
    <row r="43" spans="1:2" ht="12.75">
      <c r="A43" s="7" t="s">
        <v>39</v>
      </c>
      <c r="B43" s="20">
        <v>2502118</v>
      </c>
    </row>
    <row r="44" spans="1:2" ht="12.75">
      <c r="A44" s="7" t="s">
        <v>40</v>
      </c>
      <c r="B44" s="20">
        <v>10133943</v>
      </c>
    </row>
    <row r="45" spans="1:2" ht="12.75">
      <c r="A45" s="7" t="s">
        <v>41</v>
      </c>
      <c r="B45" s="20"/>
    </row>
    <row r="46" spans="1:2" ht="25.5">
      <c r="A46" s="7" t="s">
        <v>42</v>
      </c>
      <c r="B46" s="20"/>
    </row>
    <row r="47" spans="1:2" ht="12.75">
      <c r="A47" s="7" t="s">
        <v>43</v>
      </c>
      <c r="B47" s="20"/>
    </row>
    <row r="48" spans="1:2" ht="12.75">
      <c r="A48" s="7" t="s">
        <v>44</v>
      </c>
      <c r="B48" s="20"/>
    </row>
    <row r="49" spans="1:2" ht="12.75">
      <c r="A49" s="7" t="s">
        <v>45</v>
      </c>
      <c r="B49" s="20">
        <v>31918526</v>
      </c>
    </row>
    <row r="50" spans="1:2" ht="12.75">
      <c r="A50" s="7" t="s">
        <v>46</v>
      </c>
      <c r="B50" s="20"/>
    </row>
    <row r="51" spans="1:2" ht="25.5">
      <c r="A51" s="7" t="s">
        <v>47</v>
      </c>
      <c r="B51" s="20">
        <v>10671149</v>
      </c>
    </row>
    <row r="52" spans="1:2" ht="12.75">
      <c r="A52" s="7" t="s">
        <v>48</v>
      </c>
      <c r="B52" s="20">
        <v>1567499</v>
      </c>
    </row>
    <row r="53" spans="1:2" ht="25.5">
      <c r="A53" s="7" t="s">
        <v>49</v>
      </c>
      <c r="B53" s="20">
        <v>9502813</v>
      </c>
    </row>
    <row r="54" spans="1:2" ht="12.75">
      <c r="A54" s="7" t="s">
        <v>50</v>
      </c>
      <c r="B54" s="20">
        <v>5837703</v>
      </c>
    </row>
    <row r="55" spans="1:2" ht="12.75">
      <c r="A55" s="7" t="s">
        <v>51</v>
      </c>
      <c r="B55" s="20"/>
    </row>
    <row r="56" spans="1:2" ht="12.75">
      <c r="A56" s="8" t="s">
        <v>52</v>
      </c>
      <c r="B56" s="22">
        <f>SUM(B57:B59)</f>
        <v>56608286</v>
      </c>
    </row>
    <row r="57" spans="1:2" ht="12.75">
      <c r="A57" s="7" t="s">
        <v>53</v>
      </c>
      <c r="B57" s="20">
        <v>54945225</v>
      </c>
    </row>
    <row r="58" spans="1:2" ht="25.5">
      <c r="A58" s="7" t="s">
        <v>54</v>
      </c>
      <c r="B58" s="20">
        <v>1215141</v>
      </c>
    </row>
    <row r="59" spans="1:2" ht="12.75">
      <c r="A59" s="7" t="s">
        <v>55</v>
      </c>
      <c r="B59" s="20">
        <v>447920</v>
      </c>
    </row>
    <row r="60" spans="1:2" ht="12.75">
      <c r="A60" s="8" t="s">
        <v>56</v>
      </c>
      <c r="B60" s="22">
        <v>20705903</v>
      </c>
    </row>
    <row r="61" spans="1:2" ht="12.75">
      <c r="A61" s="8" t="s">
        <v>57</v>
      </c>
      <c r="B61" s="22">
        <v>23878393</v>
      </c>
    </row>
    <row r="62" spans="1:2" ht="12.75">
      <c r="A62" s="8" t="s">
        <v>58</v>
      </c>
      <c r="B62" s="22">
        <f>SUM(B63:B67)</f>
        <v>235819297</v>
      </c>
    </row>
    <row r="63" spans="1:2" ht="12.75">
      <c r="A63" s="7" t="s">
        <v>59</v>
      </c>
      <c r="B63" s="20">
        <v>82651639</v>
      </c>
    </row>
    <row r="64" spans="1:2" ht="12.75">
      <c r="A64" s="7" t="s">
        <v>60</v>
      </c>
      <c r="B64" s="20">
        <v>7082661</v>
      </c>
    </row>
    <row r="65" spans="1:2" ht="12.75">
      <c r="A65" s="7" t="s">
        <v>61</v>
      </c>
      <c r="B65" s="20">
        <v>92668786</v>
      </c>
    </row>
    <row r="66" spans="1:2" ht="12.75">
      <c r="A66" s="7" t="s">
        <v>62</v>
      </c>
      <c r="B66" s="20">
        <v>1995283</v>
      </c>
    </row>
    <row r="67" spans="1:2" ht="12.75">
      <c r="A67" s="7" t="s">
        <v>63</v>
      </c>
      <c r="B67" s="20">
        <v>51420928</v>
      </c>
    </row>
    <row r="68" spans="1:2" ht="12.75">
      <c r="A68" s="8" t="s">
        <v>64</v>
      </c>
      <c r="B68" s="22">
        <v>5846407</v>
      </c>
    </row>
    <row r="69" spans="1:2" ht="12.75">
      <c r="A69" s="8" t="s">
        <v>65</v>
      </c>
      <c r="B69" s="22">
        <f>SUM(B70:B72)</f>
        <v>39162749</v>
      </c>
    </row>
    <row r="70" spans="1:2" ht="12.75">
      <c r="A70" s="7" t="s">
        <v>66</v>
      </c>
      <c r="B70" s="20">
        <v>313078</v>
      </c>
    </row>
    <row r="71" spans="1:2" ht="12.75">
      <c r="A71" s="7" t="s">
        <v>67</v>
      </c>
      <c r="B71" s="20">
        <v>27111502</v>
      </c>
    </row>
    <row r="72" spans="1:2" ht="12.75">
      <c r="A72" s="7" t="s">
        <v>68</v>
      </c>
      <c r="B72" s="20">
        <v>11738169</v>
      </c>
    </row>
    <row r="73" spans="1:2" ht="12.75">
      <c r="A73" s="8" t="s">
        <v>69</v>
      </c>
      <c r="B73" s="22"/>
    </row>
    <row r="74" spans="1:2" ht="12.75">
      <c r="A74" s="8" t="s">
        <v>70</v>
      </c>
      <c r="B74" s="22">
        <f>SUM(B75:B76)</f>
        <v>-4083937</v>
      </c>
    </row>
    <row r="75" spans="1:2" ht="12.75">
      <c r="A75" s="7" t="s">
        <v>71</v>
      </c>
      <c r="B75" s="20">
        <v>-4115205</v>
      </c>
    </row>
    <row r="76" spans="1:2" ht="12.75">
      <c r="A76" s="7" t="s">
        <v>72</v>
      </c>
      <c r="B76" s="20">
        <v>31268</v>
      </c>
    </row>
    <row r="77" spans="1:2" ht="12.75">
      <c r="A77" s="8" t="s">
        <v>73</v>
      </c>
      <c r="B77" s="22">
        <f>SUM(B78:B81)</f>
        <v>23315076</v>
      </c>
    </row>
    <row r="78" spans="1:2" ht="12.75">
      <c r="A78" s="7" t="s">
        <v>74</v>
      </c>
      <c r="B78" s="20">
        <v>4200000</v>
      </c>
    </row>
    <row r="79" spans="1:2" ht="12.75">
      <c r="A79" s="7" t="s">
        <v>75</v>
      </c>
      <c r="B79" s="20">
        <v>68131</v>
      </c>
    </row>
    <row r="80" spans="1:2" ht="12.75">
      <c r="A80" s="7" t="s">
        <v>76</v>
      </c>
      <c r="B80" s="20">
        <v>1446913</v>
      </c>
    </row>
    <row r="81" spans="1:2" ht="12.75">
      <c r="A81" s="7" t="s">
        <v>77</v>
      </c>
      <c r="B81" s="20">
        <v>17600032</v>
      </c>
    </row>
    <row r="82" spans="1:2" ht="12.75">
      <c r="A82" s="9" t="s">
        <v>78</v>
      </c>
      <c r="B82" s="23">
        <f>B35+B38+B56+B60+B61+B62+B68+B74+B77+B69+B73</f>
        <v>646259607</v>
      </c>
    </row>
    <row r="83" spans="1:2" ht="15" thickBot="1">
      <c r="A83" s="12"/>
      <c r="B83" s="24"/>
    </row>
    <row r="84" spans="1:2" ht="13.5" thickBot="1">
      <c r="A84" s="13" t="s">
        <v>79</v>
      </c>
      <c r="B84" s="25">
        <f>B32-B82</f>
        <v>-1823330</v>
      </c>
    </row>
    <row r="85" spans="1:2" ht="14.25">
      <c r="A85" s="14"/>
      <c r="B85" s="26"/>
    </row>
    <row r="86" spans="1:2" ht="12.75">
      <c r="A86" s="3" t="s">
        <v>80</v>
      </c>
      <c r="B86" s="22">
        <v>0</v>
      </c>
    </row>
    <row r="87" spans="1:2" ht="12.75">
      <c r="A87" s="8" t="s">
        <v>81</v>
      </c>
      <c r="B87" s="22">
        <v>1510</v>
      </c>
    </row>
    <row r="88" spans="1:2" ht="12.75">
      <c r="A88" s="8" t="s">
        <v>82</v>
      </c>
      <c r="B88" s="22"/>
    </row>
    <row r="89" spans="1:2" ht="12.75">
      <c r="A89" s="9" t="s">
        <v>83</v>
      </c>
      <c r="B89" s="23">
        <f>SUM(B85:B88)</f>
        <v>1510</v>
      </c>
    </row>
    <row r="90" spans="1:2" ht="14.25">
      <c r="A90" s="14"/>
      <c r="B90" s="27"/>
    </row>
    <row r="91" spans="1:2" ht="12.75">
      <c r="A91" s="3" t="s">
        <v>84</v>
      </c>
      <c r="B91" s="22">
        <v>0</v>
      </c>
    </row>
    <row r="92" spans="1:2" ht="12.75">
      <c r="A92" s="8" t="s">
        <v>85</v>
      </c>
      <c r="B92" s="22">
        <v>0</v>
      </c>
    </row>
    <row r="93" spans="1:2" ht="12.75">
      <c r="A93" s="8" t="s">
        <v>86</v>
      </c>
      <c r="B93" s="22">
        <v>0</v>
      </c>
    </row>
    <row r="94" spans="1:2" ht="12.75">
      <c r="A94" s="9" t="s">
        <v>87</v>
      </c>
      <c r="B94" s="23">
        <v>0</v>
      </c>
    </row>
    <row r="95" spans="1:2" ht="12.75">
      <c r="A95" s="14"/>
      <c r="B95" s="22">
        <v>0</v>
      </c>
    </row>
    <row r="96" spans="1:2" ht="12.75">
      <c r="A96" s="3" t="s">
        <v>88</v>
      </c>
      <c r="B96" s="22">
        <v>0</v>
      </c>
    </row>
    <row r="97" spans="1:2" ht="12.75">
      <c r="A97" s="8" t="s">
        <v>89</v>
      </c>
      <c r="B97" s="22">
        <f>SUM(B98:B99)</f>
        <v>21036868</v>
      </c>
    </row>
    <row r="98" spans="1:2" ht="12.75">
      <c r="A98" s="7" t="s">
        <v>90</v>
      </c>
      <c r="B98" s="20"/>
    </row>
    <row r="99" spans="1:2" ht="12.75">
      <c r="A99" s="7" t="s">
        <v>91</v>
      </c>
      <c r="B99" s="20">
        <v>21036868</v>
      </c>
    </row>
    <row r="100" spans="1:2" ht="12.75">
      <c r="A100" s="8" t="s">
        <v>92</v>
      </c>
      <c r="B100" s="22">
        <f>SUM(B101:B102)</f>
        <v>2201947</v>
      </c>
    </row>
    <row r="101" spans="1:2" ht="12.75">
      <c r="A101" s="7" t="s">
        <v>93</v>
      </c>
      <c r="B101" s="20"/>
    </row>
    <row r="102" spans="1:2" ht="12.75">
      <c r="A102" s="7" t="s">
        <v>94</v>
      </c>
      <c r="B102" s="20">
        <v>2201947</v>
      </c>
    </row>
    <row r="103" spans="1:2" ht="12.75">
      <c r="A103" s="9" t="s">
        <v>95</v>
      </c>
      <c r="B103" s="23">
        <f>B97-B100</f>
        <v>18834921</v>
      </c>
    </row>
    <row r="104" spans="1:2" ht="15" thickBot="1">
      <c r="A104" s="15"/>
      <c r="B104" s="28"/>
    </row>
    <row r="105" spans="1:2" ht="13.5" thickBot="1">
      <c r="A105" s="13" t="s">
        <v>96</v>
      </c>
      <c r="B105" s="23">
        <f>B32-B82+B89+B94+B103</f>
        <v>17013101</v>
      </c>
    </row>
    <row r="106" spans="1:2" ht="12.75">
      <c r="A106" s="14"/>
      <c r="B106" s="22"/>
    </row>
    <row r="107" spans="1:2" ht="12.75">
      <c r="A107" s="3" t="s">
        <v>97</v>
      </c>
      <c r="B107" s="22"/>
    </row>
    <row r="108" spans="1:2" ht="12.75">
      <c r="A108" s="8" t="s">
        <v>98</v>
      </c>
      <c r="B108" s="22">
        <f>SUM(B109:B112)</f>
        <v>16648898</v>
      </c>
    </row>
    <row r="109" spans="1:2" ht="12.75">
      <c r="A109" s="7" t="s">
        <v>99</v>
      </c>
      <c r="B109" s="20">
        <v>15591350</v>
      </c>
    </row>
    <row r="110" spans="1:2" ht="25.5">
      <c r="A110" s="7" t="s">
        <v>100</v>
      </c>
      <c r="B110" s="20">
        <v>183654</v>
      </c>
    </row>
    <row r="111" spans="1:2" ht="12.75">
      <c r="A111" s="5" t="s">
        <v>101</v>
      </c>
      <c r="B111" s="20">
        <v>873894</v>
      </c>
    </row>
    <row r="112" spans="1:2" ht="12.75">
      <c r="A112" s="7" t="s">
        <v>102</v>
      </c>
      <c r="B112" s="20"/>
    </row>
    <row r="113" spans="1:2" ht="12.75">
      <c r="A113" s="8" t="s">
        <v>103</v>
      </c>
      <c r="B113" s="22">
        <v>364203</v>
      </c>
    </row>
    <row r="114" spans="1:2" ht="25.5">
      <c r="A114" s="8" t="s">
        <v>104</v>
      </c>
      <c r="B114" s="22">
        <v>0</v>
      </c>
    </row>
    <row r="115" spans="1:2" ht="12.75">
      <c r="A115" s="9" t="s">
        <v>105</v>
      </c>
      <c r="B115" s="23">
        <f>B108+B113</f>
        <v>17013101</v>
      </c>
    </row>
    <row r="116" spans="1:2" ht="12.75">
      <c r="A116" s="14"/>
      <c r="B116" s="22"/>
    </row>
    <row r="117" spans="1:2" ht="12.75">
      <c r="A117" s="3" t="s">
        <v>106</v>
      </c>
      <c r="B117" s="22">
        <f>B32-B82+B89+B94+B103-B115</f>
        <v>0</v>
      </c>
    </row>
    <row r="118" spans="1:2" ht="12.75">
      <c r="A118" s="16"/>
      <c r="B118" s="29"/>
    </row>
    <row r="119" spans="1:2" ht="12.75">
      <c r="A119" s="16"/>
      <c r="B119" s="30"/>
    </row>
    <row r="120" ht="12.75">
      <c r="B120" s="30"/>
    </row>
    <row r="121" ht="12.75">
      <c r="B121" s="30"/>
    </row>
    <row r="122" ht="12.75">
      <c r="B122" s="30"/>
    </row>
    <row r="123" ht="12.75">
      <c r="B123" s="30"/>
    </row>
    <row r="124" ht="12.75">
      <c r="B124" s="30"/>
    </row>
    <row r="125" ht="12.75">
      <c r="B125" s="30"/>
    </row>
    <row r="126" ht="12.75">
      <c r="B126" s="30"/>
    </row>
    <row r="127" ht="12.75">
      <c r="B127" s="31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apironi</dc:creator>
  <cp:keywords/>
  <dc:description/>
  <cp:lastModifiedBy>apironi</cp:lastModifiedBy>
  <cp:lastPrinted>2017-09-05T10:15:59Z</cp:lastPrinted>
  <dcterms:created xsi:type="dcterms:W3CDTF">2017-09-04T13:48:07Z</dcterms:created>
  <dcterms:modified xsi:type="dcterms:W3CDTF">2020-10-23T06:50:26Z</dcterms:modified>
  <cp:category/>
  <cp:version/>
  <cp:contentType/>
  <cp:contentStatus/>
</cp:coreProperties>
</file>